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SITE Eduguimaraes\2021\Manuais e Modelos\"/>
    </mc:Choice>
  </mc:AlternateContent>
  <xr:revisionPtr revIDLastSave="0" documentId="13_ncr:1_{185CBBD9-2576-4528-B315-1826C55FFB4F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MAPA COMPARATIVO" sheetId="3" r:id="rId1"/>
    <sheet name="MÉDIA SANEADA" sheetId="2" r:id="rId2"/>
    <sheet name="PLANILHA ORÇAMENTÁRIA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7" l="1"/>
  <c r="E7" i="7" s="1"/>
  <c r="D6" i="7"/>
  <c r="E6" i="7" s="1"/>
  <c r="D5" i="7"/>
  <c r="E5" i="7" s="1"/>
  <c r="D4" i="7"/>
  <c r="E4" i="7" s="1"/>
  <c r="E8" i="7" s="1"/>
  <c r="F3" i="2" l="1"/>
  <c r="F13" i="2" l="1"/>
  <c r="E13" i="2"/>
  <c r="E12" i="2"/>
  <c r="E11" i="2"/>
  <c r="F4" i="2"/>
  <c r="G4" i="2" s="1"/>
  <c r="F5" i="2"/>
  <c r="G5" i="2" s="1"/>
  <c r="F6" i="2"/>
  <c r="E5" i="2"/>
  <c r="E6" i="2"/>
  <c r="F14" i="2"/>
  <c r="E14" i="2"/>
  <c r="F12" i="2"/>
  <c r="F11" i="2"/>
  <c r="E4" i="2"/>
  <c r="E3" i="2"/>
  <c r="I3" i="2" s="1"/>
  <c r="I4" i="2" l="1"/>
  <c r="H6" i="2"/>
  <c r="G13" i="2"/>
  <c r="I5" i="2"/>
  <c r="H5" i="2"/>
  <c r="G11" i="2"/>
  <c r="H4" i="2"/>
  <c r="G6" i="2"/>
  <c r="I6" i="2"/>
  <c r="G3" i="2"/>
  <c r="G12" i="2"/>
  <c r="G14" i="2"/>
  <c r="H3" i="2"/>
</calcChain>
</file>

<file path=xl/sharedStrings.xml><?xml version="1.0" encoding="utf-8"?>
<sst xmlns="http://schemas.openxmlformats.org/spreadsheetml/2006/main" count="37" uniqueCount="24">
  <si>
    <t>Item</t>
  </si>
  <si>
    <t>Média</t>
  </si>
  <si>
    <t>Desvio Padrão</t>
  </si>
  <si>
    <t>CV</t>
  </si>
  <si>
    <t>LI = med-desv</t>
  </si>
  <si>
    <t>LS = med+desv</t>
  </si>
  <si>
    <t>Amostra Saneada</t>
  </si>
  <si>
    <t>quant</t>
  </si>
  <si>
    <t>pu</t>
  </si>
  <si>
    <t>pt</t>
  </si>
  <si>
    <t>Descrição</t>
  </si>
  <si>
    <t>Lápis</t>
  </si>
  <si>
    <t>Caneta</t>
  </si>
  <si>
    <t>Borracha</t>
  </si>
  <si>
    <t>Papel A4</t>
  </si>
  <si>
    <t>Unidade</t>
  </si>
  <si>
    <t>Cx (100)</t>
  </si>
  <si>
    <t>unid</t>
  </si>
  <si>
    <t>resma</t>
  </si>
  <si>
    <t>Empresa A</t>
  </si>
  <si>
    <t>Empresa B</t>
  </si>
  <si>
    <t>Órgão X</t>
  </si>
  <si>
    <t>Quantidade</t>
  </si>
  <si>
    <t>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</si>
</sst>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* #,##0.00_-;\-&quot;R$&quot;* #,##0.00_-;_-&quot;R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164" fontId="3" fillId="0" borderId="1" xfId="1" applyFont="1" applyBorder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4" fillId="0" borderId="0" xfId="0" applyFont="1"/>
    <xf numFmtId="164" fontId="5" fillId="0" borderId="1" xfId="1" applyFont="1" applyBorder="1"/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0" fontId="6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"/>
  <sheetViews>
    <sheetView zoomScale="150" zoomScaleNormal="150" workbookViewId="0">
      <selection activeCell="D4" sqref="D4"/>
    </sheetView>
  </sheetViews>
  <sheetFormatPr defaultRowHeight="14.5" x14ac:dyDescent="0.35"/>
  <cols>
    <col min="1" max="1" width="9.26953125" bestFit="1" customWidth="1"/>
    <col min="2" max="2" width="10.26953125" bestFit="1" customWidth="1"/>
    <col min="3" max="3" width="10.26953125" customWidth="1"/>
    <col min="4" max="4" width="12.54296875" bestFit="1" customWidth="1"/>
    <col min="5" max="7" width="11.26953125" bestFit="1" customWidth="1"/>
  </cols>
  <sheetData>
    <row r="2" spans="1:15" ht="15.5" x14ac:dyDescent="0.35">
      <c r="A2" s="2" t="s">
        <v>0</v>
      </c>
      <c r="B2" s="2" t="s">
        <v>10</v>
      </c>
      <c r="C2" s="2" t="s">
        <v>15</v>
      </c>
      <c r="D2" s="2" t="s">
        <v>22</v>
      </c>
      <c r="E2" s="2" t="s">
        <v>19</v>
      </c>
      <c r="F2" s="2" t="s">
        <v>20</v>
      </c>
      <c r="G2" s="2" t="s">
        <v>21</v>
      </c>
      <c r="H2" s="1"/>
      <c r="I2" s="1"/>
      <c r="J2" s="1"/>
      <c r="K2" s="1"/>
      <c r="L2" s="1"/>
      <c r="M2" s="1"/>
      <c r="N2" s="1"/>
      <c r="O2" s="1"/>
    </row>
    <row r="3" spans="1:15" ht="15.5" x14ac:dyDescent="0.35">
      <c r="A3" s="2">
        <v>1</v>
      </c>
      <c r="B3" s="2" t="s">
        <v>11</v>
      </c>
      <c r="C3" s="2" t="s">
        <v>16</v>
      </c>
      <c r="D3" s="2">
        <v>50</v>
      </c>
      <c r="E3" s="3">
        <v>80</v>
      </c>
      <c r="F3" s="3">
        <v>90</v>
      </c>
      <c r="G3" s="3">
        <v>85</v>
      </c>
      <c r="H3" s="1"/>
      <c r="I3" s="1"/>
      <c r="J3" s="1"/>
      <c r="K3" s="1"/>
      <c r="L3" s="1"/>
      <c r="M3" s="1"/>
      <c r="N3" s="1"/>
      <c r="O3" s="1"/>
    </row>
    <row r="4" spans="1:15" ht="15.5" x14ac:dyDescent="0.35">
      <c r="A4" s="2">
        <v>2</v>
      </c>
      <c r="B4" s="2" t="s">
        <v>12</v>
      </c>
      <c r="C4" s="2" t="s">
        <v>16</v>
      </c>
      <c r="D4" s="2">
        <v>100</v>
      </c>
      <c r="E4" s="3">
        <v>150</v>
      </c>
      <c r="F4" s="3">
        <v>140</v>
      </c>
      <c r="G4" s="3">
        <v>250</v>
      </c>
      <c r="H4" s="1"/>
      <c r="I4" s="1"/>
      <c r="J4" s="1"/>
      <c r="K4" s="1"/>
      <c r="L4" s="1"/>
      <c r="M4" s="1"/>
      <c r="N4" s="1"/>
      <c r="O4" s="1"/>
    </row>
    <row r="5" spans="1:15" ht="15.5" x14ac:dyDescent="0.35">
      <c r="A5" s="2">
        <v>3</v>
      </c>
      <c r="B5" s="2" t="s">
        <v>13</v>
      </c>
      <c r="C5" s="2" t="s">
        <v>17</v>
      </c>
      <c r="D5" s="2">
        <v>2000</v>
      </c>
      <c r="E5" s="3">
        <v>1.2</v>
      </c>
      <c r="F5" s="3">
        <v>3</v>
      </c>
      <c r="G5" s="3">
        <v>1</v>
      </c>
      <c r="H5" s="1"/>
      <c r="I5" s="1"/>
      <c r="J5" s="1"/>
      <c r="K5" s="1"/>
      <c r="L5" s="1"/>
      <c r="M5" s="1"/>
      <c r="N5" s="1"/>
      <c r="O5" s="1"/>
    </row>
    <row r="6" spans="1:15" ht="15.5" x14ac:dyDescent="0.35">
      <c r="A6" s="2">
        <v>4</v>
      </c>
      <c r="B6" s="2" t="s">
        <v>14</v>
      </c>
      <c r="C6" s="2" t="s">
        <v>18</v>
      </c>
      <c r="D6" s="2">
        <v>1500</v>
      </c>
      <c r="E6" s="3">
        <v>13</v>
      </c>
      <c r="F6" s="3">
        <v>12</v>
      </c>
      <c r="G6" s="3">
        <v>11</v>
      </c>
      <c r="H6" s="1"/>
      <c r="I6" s="1"/>
      <c r="J6" s="1"/>
      <c r="K6" s="1"/>
      <c r="L6" s="1"/>
      <c r="M6" s="1"/>
      <c r="N6" s="1"/>
      <c r="O6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15"/>
  <sheetViews>
    <sheetView zoomScale="130" zoomScaleNormal="130" workbookViewId="0">
      <selection activeCell="F22" sqref="F22"/>
    </sheetView>
  </sheetViews>
  <sheetFormatPr defaultRowHeight="14.5" x14ac:dyDescent="0.35"/>
  <cols>
    <col min="1" max="1" width="9.36328125" bestFit="1" customWidth="1"/>
    <col min="2" max="2" width="11.26953125" bestFit="1" customWidth="1"/>
    <col min="3" max="3" width="12.26953125" bestFit="1" customWidth="1"/>
    <col min="4" max="4" width="15.7265625" bestFit="1" customWidth="1"/>
    <col min="5" max="5" width="11.1796875" bestFit="1" customWidth="1"/>
    <col min="6" max="6" width="14.453125" bestFit="1" customWidth="1"/>
    <col min="8" max="8" width="14.453125" bestFit="1" customWidth="1"/>
    <col min="9" max="9" width="15.453125" bestFit="1" customWidth="1"/>
  </cols>
  <sheetData>
    <row r="2" spans="1:17" ht="15.5" x14ac:dyDescent="0.35">
      <c r="A2" s="2" t="s">
        <v>0</v>
      </c>
      <c r="B2" s="2" t="s">
        <v>19</v>
      </c>
      <c r="C2" s="2" t="s">
        <v>20</v>
      </c>
      <c r="D2" s="2" t="s">
        <v>21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1"/>
      <c r="K2" s="1"/>
      <c r="L2" s="1"/>
      <c r="M2" s="1"/>
      <c r="N2" s="1"/>
      <c r="O2" s="1"/>
      <c r="P2" s="1"/>
      <c r="Q2" s="1"/>
    </row>
    <row r="3" spans="1:17" ht="15.5" x14ac:dyDescent="0.35">
      <c r="A3" s="2">
        <v>1</v>
      </c>
      <c r="B3" s="3">
        <v>80</v>
      </c>
      <c r="C3" s="3">
        <v>90</v>
      </c>
      <c r="D3" s="3">
        <v>85</v>
      </c>
      <c r="E3" s="3">
        <f>AVERAGE(B3:D3)</f>
        <v>85</v>
      </c>
      <c r="F3" s="10">
        <f>STDEV(B3:D3)</f>
        <v>5</v>
      </c>
      <c r="G3" s="4">
        <f>F3/E3*100</f>
        <v>5.8823529411764701</v>
      </c>
      <c r="H3" s="5">
        <f>E3-F3</f>
        <v>80</v>
      </c>
      <c r="I3" s="5">
        <f>E3+F3</f>
        <v>90</v>
      </c>
      <c r="J3" s="1"/>
      <c r="K3" s="1"/>
      <c r="L3" s="1"/>
      <c r="M3" s="1"/>
      <c r="N3" s="1"/>
      <c r="O3" s="1"/>
      <c r="P3" s="1"/>
      <c r="Q3" s="1"/>
    </row>
    <row r="4" spans="1:17" ht="15.5" x14ac:dyDescent="0.35">
      <c r="A4" s="2">
        <v>2</v>
      </c>
      <c r="B4" s="7">
        <v>150</v>
      </c>
      <c r="C4" s="7">
        <v>140</v>
      </c>
      <c r="D4" s="7">
        <v>250</v>
      </c>
      <c r="E4" s="7">
        <f>AVERAGE(B4:D4)</f>
        <v>180</v>
      </c>
      <c r="F4" s="8">
        <f>STDEV(B4:D4)</f>
        <v>60.827625302982199</v>
      </c>
      <c r="G4" s="8">
        <f>F4/E4*100</f>
        <v>33.793125168323442</v>
      </c>
      <c r="H4" s="9">
        <f>E4-F4</f>
        <v>119.1723746970178</v>
      </c>
      <c r="I4" s="9">
        <f>E4+F4</f>
        <v>240.8276253029822</v>
      </c>
      <c r="J4" s="1"/>
      <c r="K4" s="1"/>
      <c r="L4" s="1"/>
      <c r="M4" s="1"/>
      <c r="N4" s="1"/>
      <c r="O4" s="1"/>
      <c r="P4" s="1"/>
      <c r="Q4" s="1"/>
    </row>
    <row r="5" spans="1:17" ht="15.5" x14ac:dyDescent="0.35">
      <c r="A5" s="2">
        <v>3</v>
      </c>
      <c r="B5" s="7">
        <v>1.2</v>
      </c>
      <c r="C5" s="7">
        <v>3</v>
      </c>
      <c r="D5" s="7">
        <v>1</v>
      </c>
      <c r="E5" s="7">
        <f t="shared" ref="E5:E6" si="0">AVERAGE(B5:D5)</f>
        <v>1.7333333333333334</v>
      </c>
      <c r="F5" s="8">
        <f>STDEV(B5:D5)</f>
        <v>1.1015141094572203</v>
      </c>
      <c r="G5" s="8">
        <f>F5/E5*100</f>
        <v>63.548890930224246</v>
      </c>
      <c r="H5" s="9">
        <f>E5-F5</f>
        <v>0.63181922387611311</v>
      </c>
      <c r="I5" s="9">
        <f>E5+F5</f>
        <v>2.8348474427905535</v>
      </c>
      <c r="J5" s="1"/>
      <c r="K5" s="1"/>
      <c r="L5" s="1"/>
      <c r="M5" s="1"/>
      <c r="N5" s="1"/>
      <c r="O5" s="1"/>
      <c r="P5" s="1"/>
      <c r="Q5" s="1"/>
    </row>
    <row r="6" spans="1:17" ht="15.5" x14ac:dyDescent="0.35">
      <c r="A6" s="2">
        <v>4</v>
      </c>
      <c r="B6" s="3">
        <v>13</v>
      </c>
      <c r="C6" s="3">
        <v>12</v>
      </c>
      <c r="D6" s="3">
        <v>11</v>
      </c>
      <c r="E6" s="3">
        <f t="shared" si="0"/>
        <v>12</v>
      </c>
      <c r="F6" s="10">
        <f>STDEV(B6:D6)</f>
        <v>1</v>
      </c>
      <c r="G6" s="4">
        <f>F6/E6*100</f>
        <v>8.3333333333333321</v>
      </c>
      <c r="H6" s="5">
        <f>E6-F6</f>
        <v>11</v>
      </c>
      <c r="I6" s="5">
        <f>E6+F6</f>
        <v>13</v>
      </c>
      <c r="J6" s="1"/>
      <c r="K6" s="1"/>
      <c r="L6" s="1"/>
      <c r="M6" s="1"/>
      <c r="N6" s="1"/>
      <c r="O6" s="1"/>
      <c r="P6" s="1"/>
      <c r="Q6" s="1"/>
    </row>
    <row r="7" spans="1:17" ht="15.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8.5" x14ac:dyDescent="0.45">
      <c r="A8" s="6" t="s">
        <v>6</v>
      </c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5" x14ac:dyDescent="0.35">
      <c r="A10" s="2" t="s">
        <v>0</v>
      </c>
      <c r="B10" s="2" t="s">
        <v>19</v>
      </c>
      <c r="C10" s="2" t="s">
        <v>20</v>
      </c>
      <c r="D10" s="2" t="s">
        <v>21</v>
      </c>
      <c r="E10" s="2" t="s">
        <v>1</v>
      </c>
      <c r="F10" s="2" t="s">
        <v>2</v>
      </c>
      <c r="G10" s="2" t="s">
        <v>3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5" x14ac:dyDescent="0.35">
      <c r="A11" s="2">
        <v>1</v>
      </c>
      <c r="B11" s="3">
        <v>80</v>
      </c>
      <c r="C11" s="3">
        <v>90</v>
      </c>
      <c r="D11" s="3">
        <v>85</v>
      </c>
      <c r="E11" s="3">
        <f>AVERAGE(B11:D11)</f>
        <v>85</v>
      </c>
      <c r="F11" s="10">
        <f>STDEV(B11:D11)</f>
        <v>5</v>
      </c>
      <c r="G11" s="4">
        <f>F11/E11*100</f>
        <v>5.8823529411764701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5" x14ac:dyDescent="0.35">
      <c r="A12" s="2">
        <v>2</v>
      </c>
      <c r="B12" s="7">
        <v>150</v>
      </c>
      <c r="C12" s="7">
        <v>140</v>
      </c>
      <c r="D12" s="7"/>
      <c r="E12" s="7">
        <f>AVERAGE(B12:C12)</f>
        <v>145</v>
      </c>
      <c r="F12" s="4">
        <f>STDEV(B12:D12)</f>
        <v>7.0710678118654755</v>
      </c>
      <c r="G12" s="4">
        <f>F12/E12*100</f>
        <v>4.8765984909417073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5" x14ac:dyDescent="0.35">
      <c r="A13" s="2">
        <v>3</v>
      </c>
      <c r="B13" s="7">
        <v>1.2</v>
      </c>
      <c r="C13" s="7"/>
      <c r="D13" s="7">
        <v>1</v>
      </c>
      <c r="E13" s="7">
        <f>AVERAGE(B13,D13)</f>
        <v>1.1000000000000001</v>
      </c>
      <c r="F13" s="4">
        <f>STDEV(B13:D13)</f>
        <v>0.14142135623730948</v>
      </c>
      <c r="G13" s="4">
        <f>F13/E13*100</f>
        <v>12.856486930664495</v>
      </c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5" x14ac:dyDescent="0.35">
      <c r="A14" s="2">
        <v>4</v>
      </c>
      <c r="B14" s="3">
        <v>13</v>
      </c>
      <c r="C14" s="3">
        <v>12</v>
      </c>
      <c r="D14" s="3">
        <v>11</v>
      </c>
      <c r="E14" s="3">
        <f>AVERAGE(B14:D14)</f>
        <v>12</v>
      </c>
      <c r="F14" s="10">
        <f>STDEV(B14:D14)</f>
        <v>1</v>
      </c>
      <c r="G14" s="4">
        <f>F14/E14*100</f>
        <v>8.3333333333333321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23384-C959-4A10-BCD7-59A17D276874}">
  <dimension ref="B2:E8"/>
  <sheetViews>
    <sheetView tabSelected="1" zoomScale="130" zoomScaleNormal="130" workbookViewId="0">
      <selection activeCell="G15" sqref="G15"/>
    </sheetView>
  </sheetViews>
  <sheetFormatPr defaultRowHeight="14.5" x14ac:dyDescent="0.35"/>
  <cols>
    <col min="4" max="4" width="12.26953125" bestFit="1" customWidth="1"/>
    <col min="5" max="5" width="15.6328125" bestFit="1" customWidth="1"/>
  </cols>
  <sheetData>
    <row r="2" spans="2:5" ht="18.5" x14ac:dyDescent="0.45">
      <c r="B2" s="16" t="s">
        <v>23</v>
      </c>
      <c r="C2" s="16"/>
      <c r="D2" s="16"/>
      <c r="E2" s="16"/>
    </row>
    <row r="3" spans="2:5" ht="18.5" x14ac:dyDescent="0.45">
      <c r="B3" s="11" t="s">
        <v>0</v>
      </c>
      <c r="C3" s="11" t="s">
        <v>7</v>
      </c>
      <c r="D3" s="11" t="s">
        <v>8</v>
      </c>
      <c r="E3" s="11" t="s">
        <v>9</v>
      </c>
    </row>
    <row r="4" spans="2:5" ht="18.5" x14ac:dyDescent="0.45">
      <c r="B4" s="11">
        <v>1</v>
      </c>
      <c r="C4" s="12">
        <v>50</v>
      </c>
      <c r="D4" s="13">
        <f>'MÉDIA SANEADA'!E11</f>
        <v>85</v>
      </c>
      <c r="E4" s="13">
        <f>C4*D4</f>
        <v>4250</v>
      </c>
    </row>
    <row r="5" spans="2:5" ht="18.5" x14ac:dyDescent="0.45">
      <c r="B5" s="11">
        <v>2</v>
      </c>
      <c r="C5" s="12">
        <v>100</v>
      </c>
      <c r="D5" s="13">
        <f>'MÉDIA SANEADA'!E12</f>
        <v>145</v>
      </c>
      <c r="E5" s="13">
        <f>C5*D5</f>
        <v>14500</v>
      </c>
    </row>
    <row r="6" spans="2:5" ht="18.5" x14ac:dyDescent="0.45">
      <c r="B6" s="11">
        <v>3</v>
      </c>
      <c r="C6" s="12">
        <v>2000</v>
      </c>
      <c r="D6" s="13">
        <f>'MÉDIA SANEADA'!E13</f>
        <v>1.1000000000000001</v>
      </c>
      <c r="E6" s="13">
        <f>C6*D6</f>
        <v>2200</v>
      </c>
    </row>
    <row r="7" spans="2:5" ht="18.5" x14ac:dyDescent="0.45">
      <c r="B7" s="11">
        <v>4</v>
      </c>
      <c r="C7" s="12">
        <v>1500</v>
      </c>
      <c r="D7" s="13">
        <f>'MÉDIA SANEADA'!E14</f>
        <v>12</v>
      </c>
      <c r="E7" s="13">
        <f>C7*D7</f>
        <v>18000</v>
      </c>
    </row>
    <row r="8" spans="2:5" ht="18.5" x14ac:dyDescent="0.45">
      <c r="B8" s="14"/>
      <c r="C8" s="14"/>
      <c r="D8" s="14"/>
      <c r="E8" s="15">
        <f>SUM(E4:E7)</f>
        <v>38950</v>
      </c>
    </row>
  </sheetData>
  <mergeCells count="1">
    <mergeCell ref="B2:E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MAPA COMPARATIVO</vt:lpstr>
      <vt:lpstr>MÉDIA SANEADA</vt:lpstr>
      <vt:lpstr>PLANILHA ORÇAMENTÁRIA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Eduardo Guimaraes</cp:lastModifiedBy>
  <dcterms:created xsi:type="dcterms:W3CDTF">2019-07-18T02:19:43Z</dcterms:created>
  <dcterms:modified xsi:type="dcterms:W3CDTF">2020-12-12T12:08:17Z</dcterms:modified>
</cp:coreProperties>
</file>