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5a937e89114f1547/EDUARDO/SITE EDU GUIMARAES/2026/MODELOS/"/>
    </mc:Choice>
  </mc:AlternateContent>
  <xr:revisionPtr revIDLastSave="5" documentId="13_ncr:1_{4ADED99A-21E2-44D6-884E-0E47109BB2A4}" xr6:coauthVersionLast="47" xr6:coauthVersionMax="47" xr10:uidLastSave="{4759ACB9-FEAA-4BF2-B0D0-D2BB6B0FC810}"/>
  <bookViews>
    <workbookView xWindow="-110" yWindow="-110" windowWidth="19420" windowHeight="10300" activeTab="1" xr2:uid="{00000000-000D-0000-FFFF-FFFF00000000}"/>
  </bookViews>
  <sheets>
    <sheet name="Mapa Comparativo de Preços" sheetId="3" r:id="rId1"/>
    <sheet name="MÉDIA SANEAD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 l="1"/>
  <c r="C21" i="2" l="1"/>
  <c r="D21" i="2" s="1"/>
  <c r="F13" i="2"/>
  <c r="G13" i="2" s="1"/>
  <c r="E13" i="2"/>
  <c r="C20" i="2" s="1"/>
  <c r="D20" i="2" s="1"/>
  <c r="E12" i="2"/>
  <c r="C19" i="2" s="1"/>
  <c r="D19" i="2" s="1"/>
  <c r="E11" i="2"/>
  <c r="C18" i="2" s="1"/>
  <c r="D18" i="2" s="1"/>
  <c r="I5" i="2"/>
  <c r="G5" i="2"/>
  <c r="F4" i="2"/>
  <c r="F5" i="2"/>
  <c r="F6" i="2"/>
  <c r="E5" i="2"/>
  <c r="H5" i="2" s="1"/>
  <c r="E6" i="2"/>
  <c r="F14" i="2"/>
  <c r="E14" i="2"/>
  <c r="F12" i="2"/>
  <c r="F11" i="2"/>
  <c r="E4" i="2"/>
  <c r="I4" i="2" s="1"/>
  <c r="E3" i="2"/>
  <c r="G11" i="2" l="1"/>
  <c r="H4" i="2"/>
  <c r="D22" i="2"/>
  <c r="G4" i="2"/>
  <c r="G6" i="2"/>
  <c r="G3" i="2"/>
  <c r="G12" i="2"/>
  <c r="G14" i="2"/>
</calcChain>
</file>

<file path=xl/sharedStrings.xml><?xml version="1.0" encoding="utf-8"?>
<sst xmlns="http://schemas.openxmlformats.org/spreadsheetml/2006/main" count="37" uniqueCount="24">
  <si>
    <t>Item</t>
  </si>
  <si>
    <t>Média</t>
  </si>
  <si>
    <t>Desvio Padrão</t>
  </si>
  <si>
    <t>CV</t>
  </si>
  <si>
    <t>LI = med-desv</t>
  </si>
  <si>
    <t>LS = med+desv</t>
  </si>
  <si>
    <t>Amostra Saneada</t>
  </si>
  <si>
    <t>quant</t>
  </si>
  <si>
    <t>pu</t>
  </si>
  <si>
    <t>pt</t>
  </si>
  <si>
    <t>Descrição</t>
  </si>
  <si>
    <t>Lápis</t>
  </si>
  <si>
    <t>Caneta</t>
  </si>
  <si>
    <t>Borracha</t>
  </si>
  <si>
    <t>Papel A4</t>
  </si>
  <si>
    <t>Unidade</t>
  </si>
  <si>
    <t>Cx (100)</t>
  </si>
  <si>
    <t>unid</t>
  </si>
  <si>
    <t>resma</t>
  </si>
  <si>
    <t>Empresa A</t>
  </si>
  <si>
    <t>Empresa B</t>
  </si>
  <si>
    <t>Órgão X</t>
  </si>
  <si>
    <t>Quantidade</t>
  </si>
  <si>
    <t>PLANILHA ORÇAMENTÁRIA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</si>
</sst>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* #,##0.00_-;\-&quot;R$&quot;* #,##0.00_-;_-&quot;R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164" fontId="3" fillId="0" borderId="1" xfId="1" applyFont="1" applyBorder="1"/>
    <xf numFmtId="2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/>
    <xf numFmtId="0" fontId="4" fillId="0" borderId="0" xfId="0" applyFont="1"/>
    <xf numFmtId="164" fontId="6" fillId="0" borderId="1" xfId="1" applyFont="1" applyBorder="1"/>
    <xf numFmtId="2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5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6"/>
  <sheetViews>
    <sheetView zoomScale="150" zoomScaleNormal="150" workbookViewId="0">
      <selection activeCell="E2" sqref="E2:G2"/>
    </sheetView>
  </sheetViews>
  <sheetFormatPr defaultRowHeight="14.5" x14ac:dyDescent="0.35"/>
  <cols>
    <col min="1" max="1" width="9.26953125" bestFit="1" customWidth="1"/>
    <col min="2" max="2" width="10.26953125" bestFit="1" customWidth="1"/>
    <col min="3" max="3" width="10.26953125" customWidth="1"/>
    <col min="4" max="4" width="12.54296875" bestFit="1" customWidth="1"/>
    <col min="5" max="7" width="11.26953125" bestFit="1" customWidth="1"/>
  </cols>
  <sheetData>
    <row r="2" spans="1:15" ht="15.5" x14ac:dyDescent="0.35">
      <c r="A2" s="2" t="s">
        <v>0</v>
      </c>
      <c r="B2" s="2" t="s">
        <v>10</v>
      </c>
      <c r="C2" s="2" t="s">
        <v>15</v>
      </c>
      <c r="D2" s="2" t="s">
        <v>22</v>
      </c>
      <c r="E2" s="2" t="s">
        <v>19</v>
      </c>
      <c r="F2" s="2" t="s">
        <v>20</v>
      </c>
      <c r="G2" s="2" t="s">
        <v>21</v>
      </c>
      <c r="H2" s="1"/>
      <c r="I2" s="1"/>
      <c r="J2" s="1"/>
      <c r="K2" s="1"/>
      <c r="L2" s="1"/>
      <c r="M2" s="1"/>
      <c r="N2" s="1"/>
      <c r="O2" s="1"/>
    </row>
    <row r="3" spans="1:15" ht="15.5" x14ac:dyDescent="0.35">
      <c r="A3" s="2">
        <v>1</v>
      </c>
      <c r="B3" s="2" t="s">
        <v>11</v>
      </c>
      <c r="C3" s="2" t="s">
        <v>16</v>
      </c>
      <c r="D3" s="2">
        <v>50</v>
      </c>
      <c r="E3" s="3">
        <v>80</v>
      </c>
      <c r="F3" s="3">
        <v>90</v>
      </c>
      <c r="G3" s="3">
        <v>85</v>
      </c>
      <c r="H3" s="1"/>
      <c r="I3" s="1"/>
      <c r="J3" s="1"/>
      <c r="K3" s="1"/>
      <c r="L3" s="1"/>
      <c r="M3" s="1"/>
      <c r="N3" s="1"/>
      <c r="O3" s="1"/>
    </row>
    <row r="4" spans="1:15" ht="15.5" x14ac:dyDescent="0.35">
      <c r="A4" s="2">
        <v>2</v>
      </c>
      <c r="B4" s="2" t="s">
        <v>12</v>
      </c>
      <c r="C4" s="2" t="s">
        <v>16</v>
      </c>
      <c r="D4" s="2">
        <v>100</v>
      </c>
      <c r="E4" s="3">
        <v>150</v>
      </c>
      <c r="F4" s="3">
        <v>140</v>
      </c>
      <c r="G4" s="3">
        <v>250</v>
      </c>
      <c r="H4" s="1"/>
      <c r="I4" s="1"/>
      <c r="J4" s="1"/>
      <c r="K4" s="1"/>
      <c r="L4" s="1"/>
      <c r="M4" s="1"/>
      <c r="N4" s="1"/>
      <c r="O4" s="1"/>
    </row>
    <row r="5" spans="1:15" ht="15.5" x14ac:dyDescent="0.35">
      <c r="A5" s="2">
        <v>3</v>
      </c>
      <c r="B5" s="2" t="s">
        <v>13</v>
      </c>
      <c r="C5" s="2" t="s">
        <v>17</v>
      </c>
      <c r="D5" s="2">
        <v>2000</v>
      </c>
      <c r="E5" s="3">
        <v>1.2</v>
      </c>
      <c r="F5" s="3">
        <v>3</v>
      </c>
      <c r="G5" s="3">
        <v>1</v>
      </c>
      <c r="H5" s="1"/>
      <c r="I5" s="1"/>
      <c r="J5" s="1"/>
      <c r="K5" s="1"/>
      <c r="L5" s="1"/>
      <c r="M5" s="1"/>
      <c r="N5" s="1"/>
      <c r="O5" s="1"/>
    </row>
    <row r="6" spans="1:15" ht="15.5" x14ac:dyDescent="0.35">
      <c r="A6" s="2">
        <v>4</v>
      </c>
      <c r="B6" s="2" t="s">
        <v>14</v>
      </c>
      <c r="C6" s="2" t="s">
        <v>18</v>
      </c>
      <c r="D6" s="2">
        <v>1500</v>
      </c>
      <c r="E6" s="3">
        <v>13</v>
      </c>
      <c r="F6" s="3">
        <v>12</v>
      </c>
      <c r="G6" s="3">
        <v>11</v>
      </c>
      <c r="H6" s="1"/>
      <c r="I6" s="1"/>
      <c r="J6" s="1"/>
      <c r="K6" s="1"/>
      <c r="L6" s="1"/>
      <c r="M6" s="1"/>
      <c r="N6" s="1"/>
      <c r="O6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Q22"/>
  <sheetViews>
    <sheetView tabSelected="1" zoomScale="120" zoomScaleNormal="120" workbookViewId="0">
      <selection activeCell="F17" sqref="F17:F18"/>
    </sheetView>
  </sheetViews>
  <sheetFormatPr defaultRowHeight="14.5" x14ac:dyDescent="0.35"/>
  <cols>
    <col min="1" max="1" width="9.26953125" bestFit="1" customWidth="1"/>
    <col min="2" max="3" width="11.1796875" bestFit="1" customWidth="1"/>
    <col min="4" max="4" width="13.453125" bestFit="1" customWidth="1"/>
    <col min="5" max="5" width="11.1796875" bestFit="1" customWidth="1"/>
    <col min="6" max="6" width="14.453125" bestFit="1" customWidth="1"/>
    <col min="8" max="8" width="14.453125" bestFit="1" customWidth="1"/>
    <col min="9" max="9" width="15.453125" bestFit="1" customWidth="1"/>
  </cols>
  <sheetData>
    <row r="2" spans="1:17" ht="15.5" x14ac:dyDescent="0.35">
      <c r="A2" s="2" t="s">
        <v>0</v>
      </c>
      <c r="B2" s="2" t="s">
        <v>19</v>
      </c>
      <c r="C2" s="2" t="s">
        <v>20</v>
      </c>
      <c r="D2" s="2" t="s">
        <v>21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1"/>
      <c r="K2" s="1"/>
      <c r="L2" s="1"/>
      <c r="M2" s="1"/>
      <c r="N2" s="1"/>
      <c r="O2" s="1"/>
      <c r="P2" s="1"/>
      <c r="Q2" s="1"/>
    </row>
    <row r="3" spans="1:17" ht="15.5" x14ac:dyDescent="0.35">
      <c r="A3" s="2">
        <v>1</v>
      </c>
      <c r="B3" s="3">
        <v>80</v>
      </c>
      <c r="C3" s="3">
        <v>90</v>
      </c>
      <c r="D3" s="3">
        <v>85</v>
      </c>
      <c r="E3" s="3">
        <f>AVERAGE(B3:D3)</f>
        <v>85</v>
      </c>
      <c r="F3" s="15">
        <f>STDEV(B3:D3)</f>
        <v>5</v>
      </c>
      <c r="G3" s="4">
        <f>F3/E3*100</f>
        <v>5.8823529411764701</v>
      </c>
      <c r="H3" s="5"/>
      <c r="I3" s="5"/>
      <c r="J3" s="1"/>
      <c r="K3" s="1"/>
      <c r="L3" s="1"/>
      <c r="M3" s="1"/>
      <c r="N3" s="1"/>
      <c r="O3" s="1"/>
      <c r="P3" s="1"/>
      <c r="Q3" s="1"/>
    </row>
    <row r="4" spans="1:17" ht="15.5" x14ac:dyDescent="0.35">
      <c r="A4" s="2">
        <v>2</v>
      </c>
      <c r="B4" s="7">
        <v>150</v>
      </c>
      <c r="C4" s="7">
        <v>140</v>
      </c>
      <c r="D4" s="7">
        <v>250</v>
      </c>
      <c r="E4" s="7">
        <f>AVERAGE(B4:D4)</f>
        <v>180</v>
      </c>
      <c r="F4" s="8">
        <f>STDEV(B4:D4)</f>
        <v>60.827625302982199</v>
      </c>
      <c r="G4" s="8">
        <f>F4/E4*100</f>
        <v>33.793125168323442</v>
      </c>
      <c r="H4" s="9">
        <f>E4-F4</f>
        <v>119.1723746970178</v>
      </c>
      <c r="I4" s="9">
        <f>E4+F4</f>
        <v>240.8276253029822</v>
      </c>
      <c r="J4" s="1"/>
      <c r="K4" s="1"/>
      <c r="L4" s="1"/>
      <c r="M4" s="1"/>
      <c r="N4" s="1"/>
      <c r="O4" s="1"/>
      <c r="P4" s="1"/>
      <c r="Q4" s="1"/>
    </row>
    <row r="5" spans="1:17" ht="15.5" x14ac:dyDescent="0.35">
      <c r="A5" s="2">
        <v>3</v>
      </c>
      <c r="B5" s="7">
        <v>1.2</v>
      </c>
      <c r="C5" s="7">
        <v>3</v>
      </c>
      <c r="D5" s="7">
        <v>1</v>
      </c>
      <c r="E5" s="7">
        <f t="shared" ref="E5:E6" si="0">AVERAGE(B5:D5)</f>
        <v>1.7333333333333334</v>
      </c>
      <c r="F5" s="8">
        <f>STDEV(B5:D5)</f>
        <v>1.1015141094572203</v>
      </c>
      <c r="G5" s="8">
        <f>F5/E5*100</f>
        <v>63.548890930224246</v>
      </c>
      <c r="H5" s="9">
        <f>E5-F5</f>
        <v>0.63181922387611311</v>
      </c>
      <c r="I5" s="9">
        <f>E5+F5</f>
        <v>2.8348474427905535</v>
      </c>
      <c r="J5" s="1"/>
      <c r="K5" s="1"/>
      <c r="L5" s="1"/>
      <c r="M5" s="1"/>
      <c r="N5" s="1"/>
      <c r="O5" s="1"/>
      <c r="P5" s="1"/>
      <c r="Q5" s="1"/>
    </row>
    <row r="6" spans="1:17" ht="15.5" x14ac:dyDescent="0.35">
      <c r="A6" s="2">
        <v>4</v>
      </c>
      <c r="B6" s="3">
        <v>13</v>
      </c>
      <c r="C6" s="3">
        <v>12</v>
      </c>
      <c r="D6" s="3">
        <v>11</v>
      </c>
      <c r="E6" s="3">
        <f t="shared" si="0"/>
        <v>12</v>
      </c>
      <c r="F6" s="15">
        <f>STDEV(B6:D6)</f>
        <v>1</v>
      </c>
      <c r="G6" s="4">
        <f>F6/E6*100</f>
        <v>8.3333333333333321</v>
      </c>
      <c r="H6" s="5"/>
      <c r="I6" s="5"/>
      <c r="J6" s="1"/>
      <c r="K6" s="1"/>
      <c r="L6" s="1"/>
      <c r="M6" s="1"/>
      <c r="N6" s="1"/>
      <c r="O6" s="1"/>
      <c r="P6" s="1"/>
      <c r="Q6" s="1"/>
    </row>
    <row r="7" spans="1:17" ht="15.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8.5" x14ac:dyDescent="0.45">
      <c r="A8" s="6" t="s">
        <v>6</v>
      </c>
      <c r="B8" s="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5.5" x14ac:dyDescent="0.35">
      <c r="A10" s="2" t="s">
        <v>0</v>
      </c>
      <c r="B10" s="2" t="s">
        <v>19</v>
      </c>
      <c r="C10" s="2" t="s">
        <v>20</v>
      </c>
      <c r="D10" s="2" t="s">
        <v>21</v>
      </c>
      <c r="E10" s="2" t="s">
        <v>1</v>
      </c>
      <c r="F10" s="2" t="s">
        <v>2</v>
      </c>
      <c r="G10" s="2" t="s">
        <v>3</v>
      </c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5.5" x14ac:dyDescent="0.35">
      <c r="A11" s="2">
        <v>1</v>
      </c>
      <c r="B11" s="3">
        <v>80</v>
      </c>
      <c r="C11" s="3">
        <v>90</v>
      </c>
      <c r="D11" s="3">
        <v>85</v>
      </c>
      <c r="E11" s="3">
        <f>AVERAGE(B11:D11)</f>
        <v>85</v>
      </c>
      <c r="F11" s="15">
        <f>STDEV(B11:D11)</f>
        <v>5</v>
      </c>
      <c r="G11" s="4">
        <f>F11/E11*100</f>
        <v>5.8823529411764701</v>
      </c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5.5" x14ac:dyDescent="0.35">
      <c r="A12" s="2">
        <v>2</v>
      </c>
      <c r="B12" s="7">
        <v>150</v>
      </c>
      <c r="C12" s="7">
        <v>140</v>
      </c>
      <c r="D12" s="7"/>
      <c r="E12" s="7">
        <f>AVERAGE(B12:C12)</f>
        <v>145</v>
      </c>
      <c r="F12" s="4">
        <f>STDEV(B12:D12)</f>
        <v>7.0710678118654755</v>
      </c>
      <c r="G12" s="4">
        <f>F12/E12*100</f>
        <v>4.8765984909417073</v>
      </c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5.5" x14ac:dyDescent="0.35">
      <c r="A13" s="2">
        <v>3</v>
      </c>
      <c r="B13" s="7">
        <v>1.2</v>
      </c>
      <c r="C13" s="7"/>
      <c r="D13" s="7">
        <v>1</v>
      </c>
      <c r="E13" s="7">
        <f>AVERAGE(B13,D13)</f>
        <v>1.1000000000000001</v>
      </c>
      <c r="F13" s="4">
        <f>STDEV(B13:D13)</f>
        <v>0.14142135623730948</v>
      </c>
      <c r="G13" s="4">
        <f>F13/E13*100</f>
        <v>12.856486930664495</v>
      </c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5.5" x14ac:dyDescent="0.35">
      <c r="A14" s="2">
        <v>4</v>
      </c>
      <c r="B14" s="3">
        <v>13</v>
      </c>
      <c r="C14" s="3">
        <v>12</v>
      </c>
      <c r="D14" s="3">
        <v>11</v>
      </c>
      <c r="E14" s="3">
        <f>AVERAGE(B14:D14)</f>
        <v>12</v>
      </c>
      <c r="F14" s="15">
        <f>STDEV(B14:D14)</f>
        <v>1</v>
      </c>
      <c r="G14" s="4">
        <f>F14/E14*100</f>
        <v>8.3333333333333321</v>
      </c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5.5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5">
      <c r="A16" s="18" t="s">
        <v>23</v>
      </c>
      <c r="B16" s="18"/>
      <c r="C16" s="18"/>
      <c r="D16" s="18"/>
    </row>
    <row r="17" spans="1:6" ht="15.5" x14ac:dyDescent="0.35">
      <c r="A17" s="2" t="s">
        <v>0</v>
      </c>
      <c r="B17" s="12" t="s">
        <v>7</v>
      </c>
      <c r="C17" s="12" t="s">
        <v>8</v>
      </c>
      <c r="D17" s="12" t="s">
        <v>9</v>
      </c>
      <c r="F17" s="16"/>
    </row>
    <row r="18" spans="1:6" ht="15.5" x14ac:dyDescent="0.35">
      <c r="A18" s="2">
        <v>1</v>
      </c>
      <c r="B18" s="13">
        <v>50</v>
      </c>
      <c r="C18" s="11">
        <f>E11</f>
        <v>85</v>
      </c>
      <c r="D18" s="11">
        <f>B18*C18</f>
        <v>4250</v>
      </c>
      <c r="F18" s="17"/>
    </row>
    <row r="19" spans="1:6" ht="15.5" x14ac:dyDescent="0.35">
      <c r="A19" s="2">
        <v>2</v>
      </c>
      <c r="B19" s="13">
        <v>100</v>
      </c>
      <c r="C19" s="11">
        <f>E12</f>
        <v>145</v>
      </c>
      <c r="D19" s="11">
        <f t="shared" ref="D19:D21" si="1">B19*C19</f>
        <v>14500</v>
      </c>
    </row>
    <row r="20" spans="1:6" ht="15.5" x14ac:dyDescent="0.35">
      <c r="A20" s="2">
        <v>3</v>
      </c>
      <c r="B20" s="13">
        <v>2000</v>
      </c>
      <c r="C20" s="11">
        <f>E13</f>
        <v>1.1000000000000001</v>
      </c>
      <c r="D20" s="11">
        <f t="shared" si="1"/>
        <v>2200</v>
      </c>
    </row>
    <row r="21" spans="1:6" ht="15.5" x14ac:dyDescent="0.35">
      <c r="A21" s="2">
        <v>4</v>
      </c>
      <c r="B21" s="13">
        <v>1500</v>
      </c>
      <c r="C21" s="11">
        <f>E14</f>
        <v>12</v>
      </c>
      <c r="D21" s="11">
        <f t="shared" si="1"/>
        <v>18000</v>
      </c>
    </row>
    <row r="22" spans="1:6" x14ac:dyDescent="0.35">
      <c r="A22" s="10"/>
      <c r="B22" s="10"/>
      <c r="C22" s="10"/>
      <c r="D22" s="14">
        <f>SUM(D18:D21)</f>
        <v>38950</v>
      </c>
    </row>
  </sheetData>
  <mergeCells count="1">
    <mergeCell ref="A16:D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Mapa Comparativo de Preços</vt:lpstr>
      <vt:lpstr>MÉDIA SANEADA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Eduardo Guimaraes</cp:lastModifiedBy>
  <dcterms:created xsi:type="dcterms:W3CDTF">2019-07-18T02:19:43Z</dcterms:created>
  <dcterms:modified xsi:type="dcterms:W3CDTF">2026-04-09T12:06:27Z</dcterms:modified>
</cp:coreProperties>
</file>